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<sst xmlns="http://schemas.openxmlformats.org/spreadsheetml/2006/main" count="48" uniqueCount="45">
  <si>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</si>
  <si>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</si>
  <si>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</si>
  <si>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</si>
  <si>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</si>
  <si>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</si>
  <si>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</si>
  <si>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</si>
  <si>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</si>
  <si>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</si>
  <si>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</si>
  <si>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</si>
  <si>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</si>
  <si>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</si>
  <si>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</si>
  <si>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</si>
  <si>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</si>
  <si>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</si>
  <si>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</si>
  <si>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</si>
  <si>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</si>
  <si>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</si>
  <si>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</si>
  <si>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</si>
  <si>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</si>
  <si>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</si>
  <si>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</si>
  <si>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</si>
  <si>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</si>
  <si>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</si>
  <si>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</si>
  <si>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</si>
  <si>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</si>
  <si>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</si>
  <si>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</si>
  <si>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</si>
  <si>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</si>
  <si>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</si>
  <si>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</si>
  <si>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</si>
  <si>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</si>
  <si>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</si>
  <si>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</si>
  <si>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16.10.2014</t>
  </si>
  <si>
    <t>Касові видатки станом на 16.10.2014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</si>
</sst>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10" xfId="54" applyNumberFormat="1" applyFont="1" applyBorder="1">
      <alignment/>
      <protection/>
    </xf>
    <xf numFmtId="171" fontId="22" fillId="0" borderId="10" xfId="54" applyNumberFormat="1" applyFont="1" applyFill="1" applyBorder="1" applyAlignment="1">
      <alignment horizontal="center"/>
      <protection/>
    </xf>
    <xf numFmtId="174" fontId="22" fillId="0" borderId="10" xfId="54" applyNumberFormat="1" applyFont="1" applyFill="1" applyBorder="1" applyAlignment="1">
      <alignment horizontal="center" vertical="center"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>
      <alignment/>
      <protection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5">
          <cell r="E45">
            <v>10129.393680000001</v>
          </cell>
        </row>
      </sheetData>
      <sheetData sheetId="6">
        <row r="7">
          <cell r="J7">
            <v>783.3049700000001</v>
          </cell>
        </row>
        <row r="64">
          <cell r="J64">
            <v>0</v>
          </cell>
        </row>
        <row r="69">
          <cell r="J69">
            <v>0</v>
          </cell>
        </row>
        <row r="74">
          <cell r="J74">
            <v>258.02904</v>
          </cell>
        </row>
      </sheetData>
      <sheetData sheetId="7">
        <row r="10">
          <cell r="C10">
            <v>1701.24585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5">
      <selection activeCell="G20" sqref="G20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81"/>
      <c r="B1" s="81"/>
      <c r="C1" s="81"/>
      <c r="D1" s="81"/>
      <c r="E1" s="81"/>
      <c r="F1" s="81"/>
    </row>
    <row r="2" spans="1:6" ht="39" customHeight="1">
      <c r="A2" s="85" t="s">
        <v>36</v>
      </c>
      <c r="B2" s="85"/>
      <c r="C2" s="85"/>
      <c r="D2" s="85"/>
      <c r="E2" s="85"/>
      <c r="F2" s="85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9" t="s">
        <v>0</v>
      </c>
      <c r="B4" s="79" t="s">
        <v>14</v>
      </c>
      <c r="C4" s="80" t="s">
        <v>37</v>
      </c>
      <c r="D4" s="63" t="s">
        <v>43</v>
      </c>
      <c r="E4" s="78" t="s">
        <v>44</v>
      </c>
      <c r="F4" s="78" t="s">
        <v>35</v>
      </c>
    </row>
    <row r="5" spans="1:6" s="6" customFormat="1" ht="21" customHeight="1" hidden="1">
      <c r="A5" s="79"/>
      <c r="B5" s="79"/>
      <c r="C5" s="80"/>
      <c r="D5" s="8"/>
      <c r="E5" s="78"/>
      <c r="F5" s="78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7" ht="32.25" customHeight="1">
      <c r="A7" s="77" t="s">
        <v>15</v>
      </c>
      <c r="B7" s="77"/>
      <c r="C7" s="77"/>
      <c r="D7" s="66"/>
      <c r="E7" s="66"/>
      <c r="F7" s="67"/>
      <c r="G7" s="6"/>
    </row>
    <row r="8" spans="1:7" ht="37.5">
      <c r="A8" s="10"/>
      <c r="B8" s="11" t="s">
        <v>38</v>
      </c>
      <c r="C8" s="12">
        <v>3671.5</v>
      </c>
      <c r="D8" s="12">
        <v>1239.00729</v>
      </c>
      <c r="E8" s="12"/>
      <c r="F8" s="14">
        <f>D8/C8</f>
        <v>0.33746623723273866</v>
      </c>
      <c r="G8" s="71"/>
    </row>
    <row r="9" spans="1:7" ht="57" customHeight="1">
      <c r="A9" s="10"/>
      <c r="B9" s="11" t="s">
        <v>39</v>
      </c>
      <c r="C9" s="12">
        <v>268.1</v>
      </c>
      <c r="D9" s="12">
        <v>260.0321</v>
      </c>
      <c r="E9" s="12"/>
      <c r="F9" s="14">
        <f>D9/C9</f>
        <v>0.9699071242073852</v>
      </c>
      <c r="G9" s="6"/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'!E45</f>
        <v>10129.393680000001</v>
      </c>
      <c r="E10" s="13"/>
      <c r="F10" s="14">
        <f>D10/C10</f>
        <v>0.7573944728577838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11628.433070000001</v>
      </c>
      <c r="E11" s="17"/>
      <c r="F11" s="18">
        <f>D11/C11</f>
        <v>0.6716357701460125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3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11628.433070000001</v>
      </c>
      <c r="E17" s="34"/>
      <c r="F17" s="35">
        <f t="shared" si="0"/>
        <v>0.39533842269532693</v>
      </c>
    </row>
    <row r="18" spans="1:6" s="36" customFormat="1" ht="18.75">
      <c r="A18" s="60"/>
      <c r="B18" s="37" t="s">
        <v>31</v>
      </c>
      <c r="C18" s="61"/>
      <c r="D18" s="61">
        <f>D19+D20</f>
        <v>20508.06067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4246.445559999998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16261.615109999999</v>
      </c>
      <c r="E20" s="28"/>
      <c r="F20" s="38"/>
    </row>
    <row r="21" spans="1:6" s="36" customFormat="1" ht="36.75" customHeight="1">
      <c r="A21" s="86" t="s">
        <v>21</v>
      </c>
      <c r="B21" s="87"/>
      <c r="C21" s="87"/>
      <c r="D21" s="87"/>
      <c r="E21" s="87"/>
      <c r="F21" s="88"/>
    </row>
    <row r="22" spans="1:6" s="36" customFormat="1" ht="25.5" customHeight="1">
      <c r="A22" s="89" t="s">
        <v>22</v>
      </c>
      <c r="B22" s="90"/>
      <c r="C22" s="90"/>
      <c r="D22" s="90"/>
      <c r="E22" s="90"/>
      <c r="F22" s="91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17">
        <f>D24+D34</f>
        <v>2962.61361</v>
      </c>
      <c r="E23" s="42">
        <f>E24+E34</f>
        <v>2338.16675</v>
      </c>
      <c r="F23" s="18">
        <f>D23/C23</f>
        <v>0.1196621258903316</v>
      </c>
      <c r="G23" s="83"/>
      <c r="H23" s="83"/>
      <c r="I23" s="83"/>
      <c r="J23" s="83"/>
      <c r="K23" s="83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2897.61361</v>
      </c>
      <c r="E24" s="24">
        <f>SUM(E25:E31)</f>
        <v>2273.16675</v>
      </c>
      <c r="F24" s="38">
        <f>D24/C24</f>
        <v>0.2725271234364707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'[1]ЧЕЛУАШ'!C10</f>
        <v>1701.24585</v>
      </c>
      <c r="E25" s="13">
        <f>1147.79717+183.01794+164.20188</f>
        <v>1495.01699</v>
      </c>
      <c r="F25" s="38">
        <f>D25/C25</f>
        <v>0.5448515177110244</v>
      </c>
      <c r="G25" s="70"/>
    </row>
    <row r="26" spans="1:7" ht="56.25">
      <c r="A26" s="43"/>
      <c r="B26" s="1" t="s">
        <v>2</v>
      </c>
      <c r="C26" s="74">
        <f>3528.3-0.1+767.26863+734.7</f>
        <v>5030.16863</v>
      </c>
      <c r="D26" s="75">
        <f>'[1]перелік об. по субв'!J7</f>
        <v>783.3049700000001</v>
      </c>
      <c r="E26" s="13">
        <f>4.70537+263.3172+97.0644</f>
        <v>365.08697000000006</v>
      </c>
      <c r="F26" s="38">
        <f>D26/C26</f>
        <v>0.15572141365765707</v>
      </c>
      <c r="G26" s="76"/>
    </row>
    <row r="27" spans="1:6" ht="18.75">
      <c r="A27" s="43"/>
      <c r="B27" s="1" t="s">
        <v>3</v>
      </c>
      <c r="C27" s="46">
        <f>95.1027+595.1027-500-95.1027</f>
        <v>95.10270000000006</v>
      </c>
      <c r="D27" s="13">
        <f>95.1027+9.89184-9.89184</f>
        <v>95.1027</v>
      </c>
      <c r="E27" s="13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13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13"/>
      <c r="F29" s="38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49.8816+19.4784+33.4692+61.7088+27.288+60.4736+35.18265+20.586</f>
        <v>308.06825000000003</v>
      </c>
      <c r="E30" s="13">
        <f>D30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72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72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72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72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>
        <f>'[1]перелік об. по субв'!J64</f>
        <v>0</v>
      </c>
      <c r="E38" s="72"/>
      <c r="F38" s="38">
        <f t="shared" si="1"/>
        <v>0</v>
      </c>
    </row>
    <row r="39" spans="1:6" s="36" customFormat="1" ht="27.75" customHeight="1">
      <c r="A39" s="89" t="s">
        <v>41</v>
      </c>
      <c r="B39" s="90"/>
      <c r="C39" s="90"/>
      <c r="D39" s="90"/>
      <c r="E39" s="90"/>
      <c r="F39" s="9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83"/>
      <c r="H40" s="83"/>
      <c r="I40" s="83"/>
      <c r="J40" s="83"/>
      <c r="K40" s="83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>
        <f>'[1]перелік об. по субв'!J69</f>
        <v>0</v>
      </c>
      <c r="E42" s="69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'[1]перелік об. по субв'!J74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6441.2853</v>
      </c>
      <c r="E44" s="69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3220.64265</v>
      </c>
      <c r="E45" s="69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3220.64265</v>
      </c>
      <c r="E46" s="54">
        <f>E40+E23</f>
        <v>2525.08979</v>
      </c>
      <c r="F46" s="18">
        <f t="shared" si="1"/>
        <v>0.10949401158795143</v>
      </c>
    </row>
    <row r="47" spans="1:6" ht="21" customHeight="1">
      <c r="A47" s="84" t="s">
        <v>29</v>
      </c>
      <c r="B47" s="84"/>
      <c r="C47" s="84"/>
      <c r="D47" s="55"/>
      <c r="E47" s="55"/>
      <c r="F47" s="55"/>
    </row>
    <row r="48" spans="1:6" ht="18.75">
      <c r="A48" s="82" t="s">
        <v>30</v>
      </c>
      <c r="B48" s="82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2014-10-16T11:38:06Z</dcterms:modified>
  <cp:category/>
  <cp:version/>
  <cp:contentType/>
  <cp:contentStatus/>
</cp:coreProperties>
</file>